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2"/>
  </bookViews>
  <sheets>
    <sheet name="Ark1" sheetId="1" r:id="rId1"/>
    <sheet name="Ark2" sheetId="2" r:id="rId2"/>
    <sheet name="Ark3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<sst xmlns="http://schemas.openxmlformats.org/spreadsheetml/2006/main" count="254" uniqueCount="99">
  <si>
    <t>Morten Karlsen</t>
  </si>
  <si>
    <t>Kjersti Holt Hanssen</t>
  </si>
  <si>
    <t>Morten Due</t>
  </si>
  <si>
    <t>Knut Johansen</t>
  </si>
  <si>
    <t>Thor Eggen</t>
  </si>
  <si>
    <t>Åste Eggen</t>
  </si>
  <si>
    <t>Per Hermann Krøger (147545)</t>
  </si>
  <si>
    <t>Sigrid Lykkjen</t>
  </si>
  <si>
    <t>Maja Lykkjen Seglen</t>
  </si>
  <si>
    <t>Petter Seglen</t>
  </si>
  <si>
    <t>Emil Lykkjen Seglen</t>
  </si>
  <si>
    <t>Stein Ankarstrand</t>
  </si>
  <si>
    <t>Inger Halck</t>
  </si>
  <si>
    <t>Tor Kaurin</t>
  </si>
  <si>
    <t>Carmen Dirro (145094)</t>
  </si>
  <si>
    <t>Eldbjørg Solvoll</t>
  </si>
  <si>
    <t>Unni Bøhlerengen (408172)</t>
  </si>
  <si>
    <t>Marian Dirro (172767)</t>
  </si>
  <si>
    <t>Gro Hege Ludvigsen</t>
  </si>
  <si>
    <t>Stein Turtumøygard</t>
  </si>
  <si>
    <t>Adrian Opheim</t>
  </si>
  <si>
    <t>Trygve Røsæg</t>
  </si>
  <si>
    <t>Navn</t>
  </si>
  <si>
    <t>Arve Opheim</t>
  </si>
  <si>
    <t>A</t>
  </si>
  <si>
    <t>C</t>
  </si>
  <si>
    <t>N</t>
  </si>
  <si>
    <t>B</t>
  </si>
  <si>
    <t xml:space="preserve"> </t>
  </si>
  <si>
    <t>KLASSE</t>
  </si>
  <si>
    <t>Både klasse B og C løper C-løypa</t>
  </si>
  <si>
    <t>Løpstid 
to etapper</t>
  </si>
  <si>
    <t>Kontrollsum</t>
  </si>
  <si>
    <t>Lag nr</t>
  </si>
  <si>
    <t>SUM TID</t>
  </si>
  <si>
    <t>TID PR LAG</t>
  </si>
  <si>
    <t>START 13:00+</t>
  </si>
  <si>
    <t>JAKTEN PÅ HERLIGHETEN 2011</t>
  </si>
  <si>
    <t>Grete Berntsen</t>
  </si>
  <si>
    <t>OpThor</t>
  </si>
  <si>
    <t>Duetor</t>
  </si>
  <si>
    <t>Solkarl</t>
  </si>
  <si>
    <t>Krøgeggen</t>
  </si>
  <si>
    <t>Grenomma</t>
  </si>
  <si>
    <t>Røscarmen</t>
  </si>
  <si>
    <t>Hoogenholt</t>
  </si>
  <si>
    <t>Johalcksen</t>
  </si>
  <si>
    <t>Lykkjenene</t>
  </si>
  <si>
    <t>Segvigsen</t>
  </si>
  <si>
    <t>Ankarlykkjen</t>
  </si>
  <si>
    <t>Bøhrro</t>
  </si>
  <si>
    <t>Per Hermann Krøger</t>
  </si>
  <si>
    <t>Thorheim</t>
  </si>
  <si>
    <t>Grenohoo</t>
  </si>
  <si>
    <t>Heglen</t>
  </si>
  <si>
    <t>Morvoll</t>
  </si>
  <si>
    <t>Carmøsæg</t>
  </si>
  <si>
    <t>Lagets navn</t>
  </si>
  <si>
    <t>Første og tredje etappe</t>
  </si>
  <si>
    <t>Andre og fjerde etappe</t>
  </si>
  <si>
    <t>Anslått løpstid</t>
  </si>
  <si>
    <t>Forventet innkomst</t>
  </si>
  <si>
    <t>Unni Bøhlerengen</t>
  </si>
  <si>
    <t>Carmen Dirro</t>
  </si>
  <si>
    <t>Marian Dirro</t>
  </si>
  <si>
    <t>Starttid etter kl 13</t>
  </si>
  <si>
    <t>Start</t>
  </si>
  <si>
    <t>13:03</t>
  </si>
  <si>
    <t>13:04</t>
  </si>
  <si>
    <t>13:14</t>
  </si>
  <si>
    <t>13:09</t>
  </si>
  <si>
    <t>13:00</t>
  </si>
  <si>
    <t>13:13</t>
  </si>
  <si>
    <t>13:07</t>
  </si>
  <si>
    <t>13:10</t>
  </si>
  <si>
    <t>13:06</t>
  </si>
  <si>
    <t>Noor Dirro og Emma Solvoll Hoogendorn</t>
  </si>
  <si>
    <t>Johannes Solvoll Hoogendorn</t>
  </si>
  <si>
    <t>Noor Dirro og Emma Solvoll Hoogendorn (168225)</t>
  </si>
  <si>
    <t>Johannes Solvoll Hoogendorn (168577)</t>
  </si>
  <si>
    <t>Etappe 1</t>
  </si>
  <si>
    <t>Etappe 2</t>
  </si>
  <si>
    <t>Etappe 3</t>
  </si>
  <si>
    <t>MÅL</t>
  </si>
  <si>
    <t>PASSERINGSTIDER FOR JAKTEN PÅ HERLIGHETEN 26.11.2011</t>
  </si>
  <si>
    <t>CarmHolt</t>
  </si>
  <si>
    <t>RESULTATLISTE FOR JAKTEN PÅ HERLIGHETEN 26.11.2011</t>
  </si>
  <si>
    <t>Anslått 
løpstid</t>
  </si>
  <si>
    <t>Faktisk 
løpstid</t>
  </si>
  <si>
    <t>Først i mål - vinnere av Jakten på Herligheten</t>
  </si>
  <si>
    <t>Beste tid - tempoprisen</t>
  </si>
  <si>
    <t>Nærmest prognosen - Herlighetsprisen</t>
  </si>
  <si>
    <t>RESULTAT</t>
  </si>
  <si>
    <t>Noor Dirro og 
Emma Solvoll Hoogendorn</t>
  </si>
  <si>
    <t>Veksling
 1</t>
  </si>
  <si>
    <t>Veksling
 2</t>
  </si>
  <si>
    <t>Veksling
 3</t>
  </si>
  <si>
    <t>To lederverkslinger - Dark Horse-prisen</t>
  </si>
  <si>
    <t>Plass</t>
  </si>
</sst>
</file>

<file path=xl/styles.xml><?xml version="1.0" encoding="utf-8"?>
<styleSheet xmlns="http://schemas.openxmlformats.org/spreadsheetml/2006/main">
  <numFmts count="1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1F497D"/>
      <name val="Arial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vertical="top"/>
    </xf>
    <xf numFmtId="0" fontId="40" fillId="6" borderId="0" xfId="0" applyFont="1" applyFill="1" applyAlignment="1">
      <alignment vertical="top"/>
    </xf>
    <xf numFmtId="0" fontId="40" fillId="6" borderId="0" xfId="0" applyFont="1" applyFill="1" applyAlignment="1">
      <alignment vertical="top" wrapText="1"/>
    </xf>
    <xf numFmtId="0" fontId="38" fillId="0" borderId="0" xfId="0" applyFont="1" applyAlignment="1">
      <alignment/>
    </xf>
    <xf numFmtId="0" fontId="0" fillId="2" borderId="10" xfId="0" applyFill="1" applyBorder="1" applyAlignment="1">
      <alignment/>
    </xf>
    <xf numFmtId="0" fontId="36" fillId="33" borderId="10" xfId="0" applyFont="1" applyFill="1" applyBorder="1" applyAlignment="1">
      <alignment/>
    </xf>
    <xf numFmtId="20" fontId="0" fillId="0" borderId="0" xfId="0" applyNumberFormat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/>
    </xf>
    <xf numFmtId="0" fontId="42" fillId="2" borderId="10" xfId="0" applyFont="1" applyFill="1" applyBorder="1" applyAlignment="1">
      <alignment/>
    </xf>
    <xf numFmtId="0" fontId="42" fillId="2" borderId="10" xfId="0" applyFont="1" applyFill="1" applyBorder="1" applyAlignment="1">
      <alignment horizontal="right"/>
    </xf>
    <xf numFmtId="0" fontId="42" fillId="2" borderId="10" xfId="0" applyFont="1" applyFill="1" applyBorder="1" applyAlignment="1">
      <alignment horizontal="center"/>
    </xf>
    <xf numFmtId="0" fontId="43" fillId="7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7" borderId="10" xfId="0" applyFont="1" applyFill="1" applyBorder="1" applyAlignment="1">
      <alignment horizontal="right"/>
    </xf>
    <xf numFmtId="0" fontId="0" fillId="7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7" borderId="10" xfId="0" applyFont="1" applyFill="1" applyBorder="1" applyAlignment="1">
      <alignment horizontal="right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 wrapText="1"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2" borderId="10" xfId="0" applyFont="1" applyFill="1" applyBorder="1" applyAlignment="1">
      <alignment horizontal="left"/>
    </xf>
    <xf numFmtId="0" fontId="0" fillId="7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7" borderId="10" xfId="0" applyFont="1" applyFill="1" applyBorder="1" applyAlignment="1">
      <alignment horizontal="right" vertical="top"/>
    </xf>
    <xf numFmtId="2" fontId="0" fillId="0" borderId="1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2" borderId="10" xfId="0" applyFill="1" applyBorder="1" applyAlignment="1">
      <alignment horizontal="center" wrapText="1"/>
    </xf>
    <xf numFmtId="2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34" borderId="10" xfId="0" applyNumberFormat="1" applyFon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zoomScale="90" zoomScaleNormal="90" zoomScalePageLayoutView="0" workbookViewId="0" topLeftCell="A4">
      <selection activeCell="C25" sqref="C25"/>
    </sheetView>
  </sheetViews>
  <sheetFormatPr defaultColWidth="11.421875" defaultRowHeight="15"/>
  <cols>
    <col min="1" max="1" width="43.7109375" style="0" bestFit="1" customWidth="1"/>
    <col min="2" max="2" width="9.28125" style="0" bestFit="1" customWidth="1"/>
    <col min="3" max="3" width="14.57421875" style="0" customWidth="1"/>
    <col min="4" max="4" width="8.00390625" style="0" bestFit="1" customWidth="1"/>
    <col min="5" max="5" width="4.8515625" style="0" customWidth="1"/>
    <col min="6" max="6" width="16.421875" style="0" customWidth="1"/>
    <col min="7" max="7" width="4.00390625" style="0" customWidth="1"/>
    <col min="8" max="15" width="3.140625" style="0" bestFit="1" customWidth="1"/>
    <col min="16" max="18" width="4.140625" style="0" bestFit="1" customWidth="1"/>
    <col min="21" max="21" width="3.00390625" style="0" bestFit="1" customWidth="1"/>
    <col min="22" max="23" width="2.140625" style="0" bestFit="1" customWidth="1"/>
    <col min="24" max="24" width="4.8515625" style="0" customWidth="1"/>
  </cols>
  <sheetData>
    <row r="1" ht="15">
      <c r="A1" t="s">
        <v>37</v>
      </c>
    </row>
    <row r="2" ht="15">
      <c r="A2" t="s">
        <v>30</v>
      </c>
    </row>
    <row r="4" spans="7:21" ht="15">
      <c r="G4" t="s">
        <v>35</v>
      </c>
      <c r="U4" t="s">
        <v>32</v>
      </c>
    </row>
    <row r="5" spans="1:24" ht="37.5">
      <c r="A5" s="3" t="s">
        <v>22</v>
      </c>
      <c r="B5" s="3" t="s">
        <v>29</v>
      </c>
      <c r="C5" s="4" t="s">
        <v>31</v>
      </c>
      <c r="D5" s="4" t="s">
        <v>33</v>
      </c>
      <c r="E5" s="2"/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6</v>
      </c>
      <c r="M5" s="2">
        <v>7</v>
      </c>
      <c r="N5" s="2">
        <v>8</v>
      </c>
      <c r="O5" s="2">
        <v>9</v>
      </c>
      <c r="P5" s="2">
        <v>10</v>
      </c>
      <c r="Q5" s="2">
        <v>11</v>
      </c>
      <c r="R5" s="2">
        <v>12</v>
      </c>
      <c r="U5" s="2" t="s">
        <v>24</v>
      </c>
      <c r="V5" s="2" t="s">
        <v>27</v>
      </c>
      <c r="W5" s="2" t="s">
        <v>25</v>
      </c>
      <c r="X5" s="2" t="s">
        <v>26</v>
      </c>
    </row>
    <row r="6" spans="1:24" ht="15">
      <c r="A6" s="1" t="s">
        <v>20</v>
      </c>
      <c r="B6" t="s">
        <v>24</v>
      </c>
      <c r="C6" s="6">
        <v>22</v>
      </c>
      <c r="D6">
        <v>1</v>
      </c>
      <c r="F6" t="s">
        <v>39</v>
      </c>
      <c r="G6">
        <f aca="true" t="shared" si="0" ref="G6:R15">IF($D6=G$5,$C6,0)</f>
        <v>22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 t="shared" si="0"/>
        <v>0</v>
      </c>
      <c r="N6">
        <f t="shared" si="0"/>
        <v>0</v>
      </c>
      <c r="O6">
        <f t="shared" si="0"/>
        <v>0</v>
      </c>
      <c r="P6">
        <f t="shared" si="0"/>
        <v>0</v>
      </c>
      <c r="Q6">
        <f t="shared" si="0"/>
        <v>0</v>
      </c>
      <c r="R6">
        <f t="shared" si="0"/>
        <v>0</v>
      </c>
      <c r="U6">
        <f aca="true" t="shared" si="1" ref="U6:U31">IF(B6="A",1,0)</f>
        <v>1</v>
      </c>
      <c r="V6">
        <f aca="true" t="shared" si="2" ref="V6:V31">IF(B6="B",1,0)</f>
        <v>0</v>
      </c>
      <c r="W6">
        <f aca="true" t="shared" si="3" ref="W6:W31">IF(B6="C",1,0)</f>
        <v>0</v>
      </c>
      <c r="X6">
        <f aca="true" t="shared" si="4" ref="X6:X31">IF(B6="n",1,0)</f>
        <v>0</v>
      </c>
    </row>
    <row r="7" spans="1:24" ht="15">
      <c r="A7" s="1" t="s">
        <v>4</v>
      </c>
      <c r="B7" t="s">
        <v>27</v>
      </c>
      <c r="C7" s="6">
        <v>45</v>
      </c>
      <c r="D7">
        <v>1</v>
      </c>
      <c r="F7" t="s">
        <v>39</v>
      </c>
      <c r="G7">
        <f t="shared" si="0"/>
        <v>45</v>
      </c>
      <c r="H7">
        <f t="shared" si="0"/>
        <v>0</v>
      </c>
      <c r="I7">
        <f t="shared" si="0"/>
        <v>0</v>
      </c>
      <c r="J7">
        <f t="shared" si="0"/>
        <v>0</v>
      </c>
      <c r="K7">
        <f t="shared" si="0"/>
        <v>0</v>
      </c>
      <c r="L7">
        <f t="shared" si="0"/>
        <v>0</v>
      </c>
      <c r="M7">
        <f t="shared" si="0"/>
        <v>0</v>
      </c>
      <c r="N7">
        <f t="shared" si="0"/>
        <v>0</v>
      </c>
      <c r="O7">
        <f t="shared" si="0"/>
        <v>0</v>
      </c>
      <c r="P7">
        <f t="shared" si="0"/>
        <v>0</v>
      </c>
      <c r="Q7">
        <f t="shared" si="0"/>
        <v>0</v>
      </c>
      <c r="R7">
        <f t="shared" si="0"/>
        <v>0</v>
      </c>
      <c r="U7">
        <f t="shared" si="1"/>
        <v>0</v>
      </c>
      <c r="V7">
        <f t="shared" si="2"/>
        <v>1</v>
      </c>
      <c r="W7">
        <f t="shared" si="3"/>
        <v>0</v>
      </c>
      <c r="X7">
        <f t="shared" si="4"/>
        <v>0</v>
      </c>
    </row>
    <row r="8" spans="1:24" ht="15">
      <c r="A8" s="1" t="s">
        <v>2</v>
      </c>
      <c r="B8" t="s">
        <v>24</v>
      </c>
      <c r="C8" s="6">
        <v>26</v>
      </c>
      <c r="D8">
        <v>2</v>
      </c>
      <c r="F8" t="s">
        <v>40</v>
      </c>
      <c r="G8">
        <f t="shared" si="0"/>
        <v>0</v>
      </c>
      <c r="H8">
        <f t="shared" si="0"/>
        <v>26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0</v>
      </c>
      <c r="Q8">
        <f t="shared" si="0"/>
        <v>0</v>
      </c>
      <c r="R8">
        <f t="shared" si="0"/>
        <v>0</v>
      </c>
      <c r="U8">
        <f t="shared" si="1"/>
        <v>1</v>
      </c>
      <c r="V8">
        <f t="shared" si="2"/>
        <v>0</v>
      </c>
      <c r="W8">
        <f t="shared" si="3"/>
        <v>0</v>
      </c>
      <c r="X8">
        <f t="shared" si="4"/>
        <v>0</v>
      </c>
    </row>
    <row r="9" spans="1:24" ht="15">
      <c r="A9" s="1" t="s">
        <v>13</v>
      </c>
      <c r="B9" t="s">
        <v>27</v>
      </c>
      <c r="C9" s="6">
        <v>40</v>
      </c>
      <c r="D9">
        <v>2</v>
      </c>
      <c r="F9" t="s">
        <v>40</v>
      </c>
      <c r="G9">
        <f t="shared" si="0"/>
        <v>0</v>
      </c>
      <c r="H9">
        <f t="shared" si="0"/>
        <v>40</v>
      </c>
      <c r="I9">
        <f t="shared" si="0"/>
        <v>0</v>
      </c>
      <c r="J9">
        <f t="shared" si="0"/>
        <v>0</v>
      </c>
      <c r="K9">
        <f t="shared" si="0"/>
        <v>0</v>
      </c>
      <c r="L9">
        <f t="shared" si="0"/>
        <v>0</v>
      </c>
      <c r="M9">
        <f t="shared" si="0"/>
        <v>0</v>
      </c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  <c r="U9">
        <f t="shared" si="1"/>
        <v>0</v>
      </c>
      <c r="V9">
        <f t="shared" si="2"/>
        <v>1</v>
      </c>
      <c r="W9">
        <f t="shared" si="3"/>
        <v>0</v>
      </c>
      <c r="X9">
        <f t="shared" si="4"/>
        <v>0</v>
      </c>
    </row>
    <row r="10" spans="1:24" ht="15">
      <c r="A10" s="1" t="s">
        <v>0</v>
      </c>
      <c r="B10" t="s">
        <v>24</v>
      </c>
      <c r="C10" s="6">
        <v>26</v>
      </c>
      <c r="D10">
        <v>3</v>
      </c>
      <c r="F10" t="s">
        <v>41</v>
      </c>
      <c r="G10">
        <f t="shared" si="0"/>
        <v>0</v>
      </c>
      <c r="H10">
        <f t="shared" si="0"/>
        <v>0</v>
      </c>
      <c r="I10">
        <f t="shared" si="0"/>
        <v>26</v>
      </c>
      <c r="J10">
        <f t="shared" si="0"/>
        <v>0</v>
      </c>
      <c r="K10">
        <f t="shared" si="0"/>
        <v>0</v>
      </c>
      <c r="L10">
        <f t="shared" si="0"/>
        <v>0</v>
      </c>
      <c r="M10">
        <f t="shared" si="0"/>
        <v>0</v>
      </c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  <c r="U10">
        <f t="shared" si="1"/>
        <v>1</v>
      </c>
      <c r="V10">
        <f t="shared" si="2"/>
        <v>0</v>
      </c>
      <c r="W10">
        <f t="shared" si="3"/>
        <v>0</v>
      </c>
      <c r="X10">
        <f t="shared" si="4"/>
        <v>0</v>
      </c>
    </row>
    <row r="11" spans="1:24" ht="15">
      <c r="A11" s="1" t="s">
        <v>15</v>
      </c>
      <c r="B11" t="s">
        <v>25</v>
      </c>
      <c r="C11" s="6">
        <v>30</v>
      </c>
      <c r="D11">
        <v>3</v>
      </c>
      <c r="F11" t="s">
        <v>41</v>
      </c>
      <c r="G11">
        <f t="shared" si="0"/>
        <v>0</v>
      </c>
      <c r="H11">
        <f t="shared" si="0"/>
        <v>0</v>
      </c>
      <c r="I11">
        <f t="shared" si="0"/>
        <v>30</v>
      </c>
      <c r="J11">
        <f t="shared" si="0"/>
        <v>0</v>
      </c>
      <c r="K11">
        <f t="shared" si="0"/>
        <v>0</v>
      </c>
      <c r="L11">
        <f t="shared" si="0"/>
        <v>0</v>
      </c>
      <c r="M11">
        <f t="shared" si="0"/>
        <v>0</v>
      </c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  <c r="U11">
        <f t="shared" si="1"/>
        <v>0</v>
      </c>
      <c r="V11">
        <f t="shared" si="2"/>
        <v>0</v>
      </c>
      <c r="W11">
        <f t="shared" si="3"/>
        <v>1</v>
      </c>
      <c r="X11">
        <f t="shared" si="4"/>
        <v>0</v>
      </c>
    </row>
    <row r="12" spans="1:24" ht="15">
      <c r="A12" s="1" t="s">
        <v>6</v>
      </c>
      <c r="B12" t="s">
        <v>24</v>
      </c>
      <c r="C12" s="6">
        <v>26</v>
      </c>
      <c r="D12">
        <v>4</v>
      </c>
      <c r="F12" t="s">
        <v>42</v>
      </c>
      <c r="G12">
        <f t="shared" si="0"/>
        <v>0</v>
      </c>
      <c r="H12">
        <f t="shared" si="0"/>
        <v>0</v>
      </c>
      <c r="I12">
        <f t="shared" si="0"/>
        <v>0</v>
      </c>
      <c r="J12">
        <f t="shared" si="0"/>
        <v>26</v>
      </c>
      <c r="K12">
        <f t="shared" si="0"/>
        <v>0</v>
      </c>
      <c r="L12">
        <f t="shared" si="0"/>
        <v>0</v>
      </c>
      <c r="M12">
        <f t="shared" si="0"/>
        <v>0</v>
      </c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  <c r="U12">
        <f t="shared" si="1"/>
        <v>1</v>
      </c>
      <c r="V12">
        <f t="shared" si="2"/>
        <v>0</v>
      </c>
      <c r="W12">
        <f t="shared" si="3"/>
        <v>0</v>
      </c>
      <c r="X12">
        <f t="shared" si="4"/>
        <v>0</v>
      </c>
    </row>
    <row r="13" spans="1:24" ht="15">
      <c r="A13" s="1" t="s">
        <v>5</v>
      </c>
      <c r="B13" t="s">
        <v>27</v>
      </c>
      <c r="C13" s="6">
        <v>35</v>
      </c>
      <c r="D13">
        <v>4</v>
      </c>
      <c r="F13" t="s">
        <v>42</v>
      </c>
      <c r="G13">
        <f t="shared" si="0"/>
        <v>0</v>
      </c>
      <c r="H13">
        <f t="shared" si="0"/>
        <v>0</v>
      </c>
      <c r="I13">
        <f t="shared" si="0"/>
        <v>0</v>
      </c>
      <c r="J13">
        <f t="shared" si="0"/>
        <v>35</v>
      </c>
      <c r="K13">
        <f t="shared" si="0"/>
        <v>0</v>
      </c>
      <c r="L13">
        <f t="shared" si="0"/>
        <v>0</v>
      </c>
      <c r="M13">
        <f t="shared" si="0"/>
        <v>0</v>
      </c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  <c r="U13">
        <f t="shared" si="1"/>
        <v>0</v>
      </c>
      <c r="V13">
        <f t="shared" si="2"/>
        <v>1</v>
      </c>
      <c r="W13">
        <f t="shared" si="3"/>
        <v>0</v>
      </c>
      <c r="X13">
        <f t="shared" si="4"/>
        <v>0</v>
      </c>
    </row>
    <row r="14" spans="1:24" ht="15">
      <c r="A14" s="1" t="s">
        <v>38</v>
      </c>
      <c r="B14" t="s">
        <v>24</v>
      </c>
      <c r="C14" s="6">
        <v>37</v>
      </c>
      <c r="D14">
        <v>5</v>
      </c>
      <c r="F14" t="s">
        <v>43</v>
      </c>
      <c r="G1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  <c r="K14">
        <f t="shared" si="0"/>
        <v>37</v>
      </c>
      <c r="L14">
        <f t="shared" si="0"/>
        <v>0</v>
      </c>
      <c r="M14">
        <f t="shared" si="0"/>
        <v>0</v>
      </c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  <c r="U14">
        <f t="shared" si="1"/>
        <v>1</v>
      </c>
      <c r="V14">
        <f t="shared" si="2"/>
        <v>0</v>
      </c>
      <c r="W14">
        <f t="shared" si="3"/>
        <v>0</v>
      </c>
      <c r="X14">
        <f t="shared" si="4"/>
        <v>0</v>
      </c>
    </row>
    <row r="15" spans="1:24" ht="15">
      <c r="A15" s="1" t="s">
        <v>78</v>
      </c>
      <c r="B15" t="s">
        <v>26</v>
      </c>
      <c r="C15" s="6">
        <v>33</v>
      </c>
      <c r="D15">
        <v>5</v>
      </c>
      <c r="F15" t="s">
        <v>43</v>
      </c>
      <c r="G15">
        <f t="shared" si="0"/>
        <v>0</v>
      </c>
      <c r="H15">
        <f t="shared" si="0"/>
        <v>0</v>
      </c>
      <c r="I15">
        <f t="shared" si="0"/>
        <v>0</v>
      </c>
      <c r="J15">
        <f t="shared" si="0"/>
        <v>0</v>
      </c>
      <c r="K15">
        <f t="shared" si="0"/>
        <v>33</v>
      </c>
      <c r="L15">
        <f t="shared" si="0"/>
        <v>0</v>
      </c>
      <c r="M15">
        <f t="shared" si="0"/>
        <v>0</v>
      </c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  <c r="U15">
        <f t="shared" si="1"/>
        <v>0</v>
      </c>
      <c r="V15">
        <f t="shared" si="2"/>
        <v>0</v>
      </c>
      <c r="W15">
        <f t="shared" si="3"/>
        <v>0</v>
      </c>
      <c r="X15">
        <f t="shared" si="4"/>
        <v>1</v>
      </c>
    </row>
    <row r="16" spans="1:24" ht="15">
      <c r="A16" s="1" t="s">
        <v>21</v>
      </c>
      <c r="B16" t="s">
        <v>24</v>
      </c>
      <c r="C16" s="6">
        <v>26</v>
      </c>
      <c r="D16">
        <v>6</v>
      </c>
      <c r="F16" t="s">
        <v>44</v>
      </c>
      <c r="G16">
        <f aca="true" t="shared" si="5" ref="G16:R30">IF($D16=G$5,$C16,0)</f>
        <v>0</v>
      </c>
      <c r="H16">
        <f t="shared" si="5"/>
        <v>0</v>
      </c>
      <c r="I16">
        <f t="shared" si="5"/>
        <v>0</v>
      </c>
      <c r="J16">
        <f t="shared" si="5"/>
        <v>0</v>
      </c>
      <c r="K16">
        <f t="shared" si="5"/>
        <v>0</v>
      </c>
      <c r="L16">
        <f t="shared" si="5"/>
        <v>26</v>
      </c>
      <c r="M16">
        <f t="shared" si="5"/>
        <v>0</v>
      </c>
      <c r="N16">
        <f t="shared" si="5"/>
        <v>0</v>
      </c>
      <c r="O16">
        <f t="shared" si="5"/>
        <v>0</v>
      </c>
      <c r="P16">
        <f t="shared" si="5"/>
        <v>0</v>
      </c>
      <c r="Q16">
        <f t="shared" si="5"/>
        <v>0</v>
      </c>
      <c r="R16">
        <f t="shared" si="5"/>
        <v>0</v>
      </c>
      <c r="U16">
        <f t="shared" si="1"/>
        <v>1</v>
      </c>
      <c r="V16">
        <f t="shared" si="2"/>
        <v>0</v>
      </c>
      <c r="W16">
        <f t="shared" si="3"/>
        <v>0</v>
      </c>
      <c r="X16">
        <f t="shared" si="4"/>
        <v>0</v>
      </c>
    </row>
    <row r="17" spans="1:24" ht="15">
      <c r="A17" s="1" t="s">
        <v>14</v>
      </c>
      <c r="B17" t="s">
        <v>25</v>
      </c>
      <c r="C17" s="6">
        <v>30</v>
      </c>
      <c r="D17">
        <v>6</v>
      </c>
      <c r="F17" t="s">
        <v>44</v>
      </c>
      <c r="G17">
        <f t="shared" si="5"/>
        <v>0</v>
      </c>
      <c r="H17">
        <f t="shared" si="5"/>
        <v>0</v>
      </c>
      <c r="I17">
        <f t="shared" si="5"/>
        <v>0</v>
      </c>
      <c r="J17">
        <f t="shared" si="5"/>
        <v>0</v>
      </c>
      <c r="K17">
        <f t="shared" si="5"/>
        <v>0</v>
      </c>
      <c r="L17">
        <f t="shared" si="5"/>
        <v>30</v>
      </c>
      <c r="M17">
        <f t="shared" si="5"/>
        <v>0</v>
      </c>
      <c r="N17">
        <f t="shared" si="5"/>
        <v>0</v>
      </c>
      <c r="O17">
        <f t="shared" si="5"/>
        <v>0</v>
      </c>
      <c r="P17">
        <f t="shared" si="5"/>
        <v>0</v>
      </c>
      <c r="Q17">
        <f t="shared" si="5"/>
        <v>0</v>
      </c>
      <c r="R17">
        <f t="shared" si="5"/>
        <v>0</v>
      </c>
      <c r="U17">
        <f t="shared" si="1"/>
        <v>0</v>
      </c>
      <c r="V17">
        <f t="shared" si="2"/>
        <v>0</v>
      </c>
      <c r="W17">
        <f t="shared" si="3"/>
        <v>1</v>
      </c>
      <c r="X17">
        <f t="shared" si="4"/>
        <v>0</v>
      </c>
    </row>
    <row r="18" spans="1:24" ht="15">
      <c r="A18" s="1" t="s">
        <v>1</v>
      </c>
      <c r="B18" t="s">
        <v>24</v>
      </c>
      <c r="C18" s="6">
        <v>27</v>
      </c>
      <c r="D18">
        <v>7</v>
      </c>
      <c r="F18" t="s">
        <v>45</v>
      </c>
      <c r="G18">
        <f t="shared" si="5"/>
        <v>0</v>
      </c>
      <c r="H18">
        <f t="shared" si="5"/>
        <v>0</v>
      </c>
      <c r="I18">
        <f t="shared" si="5"/>
        <v>0</v>
      </c>
      <c r="J18">
        <f t="shared" si="5"/>
        <v>0</v>
      </c>
      <c r="K18">
        <f t="shared" si="5"/>
        <v>0</v>
      </c>
      <c r="L18">
        <f t="shared" si="5"/>
        <v>0</v>
      </c>
      <c r="M18">
        <f t="shared" si="5"/>
        <v>27</v>
      </c>
      <c r="N18">
        <f t="shared" si="5"/>
        <v>0</v>
      </c>
      <c r="O18">
        <f t="shared" si="5"/>
        <v>0</v>
      </c>
      <c r="P18">
        <f t="shared" si="5"/>
        <v>0</v>
      </c>
      <c r="Q18">
        <f t="shared" si="5"/>
        <v>0</v>
      </c>
      <c r="R18">
        <f t="shared" si="5"/>
        <v>0</v>
      </c>
      <c r="U18">
        <f t="shared" si="1"/>
        <v>1</v>
      </c>
      <c r="V18">
        <f t="shared" si="2"/>
        <v>0</v>
      </c>
      <c r="W18">
        <f t="shared" si="3"/>
        <v>0</v>
      </c>
      <c r="X18">
        <f t="shared" si="4"/>
        <v>0</v>
      </c>
    </row>
    <row r="19" spans="1:24" ht="15">
      <c r="A19" s="1" t="s">
        <v>79</v>
      </c>
      <c r="B19" t="s">
        <v>26</v>
      </c>
      <c r="C19" s="6">
        <v>30</v>
      </c>
      <c r="D19">
        <v>7</v>
      </c>
      <c r="F19" t="s">
        <v>45</v>
      </c>
      <c r="G19">
        <f t="shared" si="5"/>
        <v>0</v>
      </c>
      <c r="H19">
        <f t="shared" si="5"/>
        <v>0</v>
      </c>
      <c r="I19">
        <f t="shared" si="5"/>
        <v>0</v>
      </c>
      <c r="J19">
        <f t="shared" si="5"/>
        <v>0</v>
      </c>
      <c r="K19">
        <f t="shared" si="5"/>
        <v>0</v>
      </c>
      <c r="L19">
        <f t="shared" si="5"/>
        <v>0</v>
      </c>
      <c r="M19">
        <f t="shared" si="5"/>
        <v>30</v>
      </c>
      <c r="N19">
        <f t="shared" si="5"/>
        <v>0</v>
      </c>
      <c r="O19">
        <f t="shared" si="5"/>
        <v>0</v>
      </c>
      <c r="P19">
        <f t="shared" si="5"/>
        <v>0</v>
      </c>
      <c r="Q19">
        <f t="shared" si="5"/>
        <v>0</v>
      </c>
      <c r="R19">
        <f t="shared" si="5"/>
        <v>0</v>
      </c>
      <c r="U19">
        <f t="shared" si="1"/>
        <v>0</v>
      </c>
      <c r="V19">
        <f t="shared" si="2"/>
        <v>0</v>
      </c>
      <c r="W19">
        <f t="shared" si="3"/>
        <v>0</v>
      </c>
      <c r="X19">
        <f t="shared" si="4"/>
        <v>1</v>
      </c>
    </row>
    <row r="20" spans="1:24" ht="15">
      <c r="A20" s="1" t="s">
        <v>3</v>
      </c>
      <c r="B20" t="s">
        <v>24</v>
      </c>
      <c r="C20" s="6">
        <v>35</v>
      </c>
      <c r="D20">
        <v>8</v>
      </c>
      <c r="F20" t="s">
        <v>46</v>
      </c>
      <c r="G20">
        <f t="shared" si="5"/>
        <v>0</v>
      </c>
      <c r="H20">
        <f t="shared" si="5"/>
        <v>0</v>
      </c>
      <c r="I20">
        <f t="shared" si="5"/>
        <v>0</v>
      </c>
      <c r="J20">
        <f t="shared" si="5"/>
        <v>0</v>
      </c>
      <c r="K20">
        <f t="shared" si="5"/>
        <v>0</v>
      </c>
      <c r="L20">
        <f t="shared" si="5"/>
        <v>0</v>
      </c>
      <c r="M20">
        <f t="shared" si="5"/>
        <v>0</v>
      </c>
      <c r="N20">
        <f t="shared" si="5"/>
        <v>35</v>
      </c>
      <c r="O20">
        <f t="shared" si="5"/>
        <v>0</v>
      </c>
      <c r="P20">
        <f t="shared" si="5"/>
        <v>0</v>
      </c>
      <c r="Q20">
        <f t="shared" si="5"/>
        <v>0</v>
      </c>
      <c r="R20">
        <f t="shared" si="5"/>
        <v>0</v>
      </c>
      <c r="U20">
        <f t="shared" si="1"/>
        <v>1</v>
      </c>
      <c r="V20">
        <f t="shared" si="2"/>
        <v>0</v>
      </c>
      <c r="W20">
        <f t="shared" si="3"/>
        <v>0</v>
      </c>
      <c r="X20">
        <f t="shared" si="4"/>
        <v>0</v>
      </c>
    </row>
    <row r="21" spans="1:24" ht="15">
      <c r="A21" s="1" t="s">
        <v>12</v>
      </c>
      <c r="B21" t="s">
        <v>27</v>
      </c>
      <c r="C21" s="6">
        <v>28</v>
      </c>
      <c r="D21">
        <v>8</v>
      </c>
      <c r="F21" t="s">
        <v>46</v>
      </c>
      <c r="G21">
        <f t="shared" si="5"/>
        <v>0</v>
      </c>
      <c r="H21">
        <f t="shared" si="5"/>
        <v>0</v>
      </c>
      <c r="I21">
        <f t="shared" si="5"/>
        <v>0</v>
      </c>
      <c r="J21">
        <f t="shared" si="5"/>
        <v>0</v>
      </c>
      <c r="K21">
        <f t="shared" si="5"/>
        <v>0</v>
      </c>
      <c r="L21">
        <f t="shared" si="5"/>
        <v>0</v>
      </c>
      <c r="M21">
        <f t="shared" si="5"/>
        <v>0</v>
      </c>
      <c r="N21">
        <f t="shared" si="5"/>
        <v>28</v>
      </c>
      <c r="O21">
        <f t="shared" si="5"/>
        <v>0</v>
      </c>
      <c r="P21">
        <f t="shared" si="5"/>
        <v>0</v>
      </c>
      <c r="Q21">
        <f t="shared" si="5"/>
        <v>0</v>
      </c>
      <c r="R21">
        <f t="shared" si="5"/>
        <v>0</v>
      </c>
      <c r="U21">
        <f t="shared" si="1"/>
        <v>0</v>
      </c>
      <c r="V21">
        <f t="shared" si="2"/>
        <v>1</v>
      </c>
      <c r="W21">
        <f t="shared" si="3"/>
        <v>0</v>
      </c>
      <c r="X21">
        <f t="shared" si="4"/>
        <v>0</v>
      </c>
    </row>
    <row r="22" spans="1:24" ht="15">
      <c r="A22" s="1" t="s">
        <v>7</v>
      </c>
      <c r="B22" t="s">
        <v>24</v>
      </c>
      <c r="C22" s="6">
        <v>35</v>
      </c>
      <c r="D22">
        <v>9</v>
      </c>
      <c r="F22" t="s">
        <v>47</v>
      </c>
      <c r="G22">
        <f t="shared" si="5"/>
        <v>0</v>
      </c>
      <c r="H22">
        <f t="shared" si="5"/>
        <v>0</v>
      </c>
      <c r="I22">
        <f t="shared" si="5"/>
        <v>0</v>
      </c>
      <c r="J22">
        <f t="shared" si="5"/>
        <v>0</v>
      </c>
      <c r="K22">
        <f t="shared" si="5"/>
        <v>0</v>
      </c>
      <c r="L22">
        <f t="shared" si="5"/>
        <v>0</v>
      </c>
      <c r="M22">
        <f t="shared" si="5"/>
        <v>0</v>
      </c>
      <c r="N22">
        <f t="shared" si="5"/>
        <v>0</v>
      </c>
      <c r="O22">
        <f t="shared" si="5"/>
        <v>35</v>
      </c>
      <c r="P22">
        <f t="shared" si="5"/>
        <v>0</v>
      </c>
      <c r="Q22">
        <f t="shared" si="5"/>
        <v>0</v>
      </c>
      <c r="R22">
        <f t="shared" si="5"/>
        <v>0</v>
      </c>
      <c r="U22">
        <f t="shared" si="1"/>
        <v>1</v>
      </c>
      <c r="V22">
        <f t="shared" si="2"/>
        <v>0</v>
      </c>
      <c r="W22">
        <f t="shared" si="3"/>
        <v>0</v>
      </c>
      <c r="X22">
        <f t="shared" si="4"/>
        <v>0</v>
      </c>
    </row>
    <row r="23" spans="1:24" ht="15">
      <c r="A23" s="1" t="s">
        <v>8</v>
      </c>
      <c r="B23" t="s">
        <v>25</v>
      </c>
      <c r="C23" s="6">
        <v>28</v>
      </c>
      <c r="D23">
        <v>9</v>
      </c>
      <c r="F23" t="s">
        <v>47</v>
      </c>
      <c r="G23">
        <f t="shared" si="5"/>
        <v>0</v>
      </c>
      <c r="H23">
        <f t="shared" si="5"/>
        <v>0</v>
      </c>
      <c r="I23">
        <f t="shared" si="5"/>
        <v>0</v>
      </c>
      <c r="J23">
        <f t="shared" si="5"/>
        <v>0</v>
      </c>
      <c r="K23">
        <f t="shared" si="5"/>
        <v>0</v>
      </c>
      <c r="L23">
        <f t="shared" si="5"/>
        <v>0</v>
      </c>
      <c r="M23">
        <f t="shared" si="5"/>
        <v>0</v>
      </c>
      <c r="N23">
        <f t="shared" si="5"/>
        <v>0</v>
      </c>
      <c r="O23">
        <f t="shared" si="5"/>
        <v>28</v>
      </c>
      <c r="P23">
        <f t="shared" si="5"/>
        <v>0</v>
      </c>
      <c r="Q23">
        <f t="shared" si="5"/>
        <v>0</v>
      </c>
      <c r="R23">
        <f t="shared" si="5"/>
        <v>0</v>
      </c>
      <c r="U23">
        <f t="shared" si="1"/>
        <v>0</v>
      </c>
      <c r="V23">
        <f t="shared" si="2"/>
        <v>0</v>
      </c>
      <c r="W23">
        <f t="shared" si="3"/>
        <v>1</v>
      </c>
      <c r="X23">
        <f t="shared" si="4"/>
        <v>0</v>
      </c>
    </row>
    <row r="24" spans="1:24" ht="15">
      <c r="A24" s="1" t="s">
        <v>9</v>
      </c>
      <c r="B24" t="s">
        <v>27</v>
      </c>
      <c r="C24" s="6">
        <v>25</v>
      </c>
      <c r="D24">
        <v>10</v>
      </c>
      <c r="F24" t="s">
        <v>48</v>
      </c>
      <c r="G24">
        <f t="shared" si="5"/>
        <v>0</v>
      </c>
      <c r="H24">
        <f t="shared" si="5"/>
        <v>0</v>
      </c>
      <c r="I24">
        <f t="shared" si="5"/>
        <v>0</v>
      </c>
      <c r="J24">
        <f t="shared" si="5"/>
        <v>0</v>
      </c>
      <c r="K24">
        <f t="shared" si="5"/>
        <v>0</v>
      </c>
      <c r="L24">
        <f t="shared" si="5"/>
        <v>0</v>
      </c>
      <c r="M24">
        <f t="shared" si="5"/>
        <v>0</v>
      </c>
      <c r="N24">
        <f t="shared" si="5"/>
        <v>0</v>
      </c>
      <c r="O24">
        <f t="shared" si="5"/>
        <v>0</v>
      </c>
      <c r="P24">
        <f t="shared" si="5"/>
        <v>25</v>
      </c>
      <c r="Q24">
        <f t="shared" si="5"/>
        <v>0</v>
      </c>
      <c r="R24">
        <f t="shared" si="5"/>
        <v>0</v>
      </c>
      <c r="U24">
        <f t="shared" si="1"/>
        <v>0</v>
      </c>
      <c r="V24">
        <f t="shared" si="2"/>
        <v>1</v>
      </c>
      <c r="W24">
        <f t="shared" si="3"/>
        <v>0</v>
      </c>
      <c r="X24">
        <f t="shared" si="4"/>
        <v>0</v>
      </c>
    </row>
    <row r="25" spans="1:24" ht="15">
      <c r="A25" s="1" t="s">
        <v>18</v>
      </c>
      <c r="B25" t="s">
        <v>24</v>
      </c>
      <c r="C25" s="6">
        <v>35</v>
      </c>
      <c r="D25">
        <v>10</v>
      </c>
      <c r="F25" t="s">
        <v>48</v>
      </c>
      <c r="G25">
        <f t="shared" si="5"/>
        <v>0</v>
      </c>
      <c r="H25">
        <f t="shared" si="5"/>
        <v>0</v>
      </c>
      <c r="I25">
        <f t="shared" si="5"/>
        <v>0</v>
      </c>
      <c r="J25">
        <f t="shared" si="5"/>
        <v>0</v>
      </c>
      <c r="K25">
        <f t="shared" si="5"/>
        <v>0</v>
      </c>
      <c r="L25">
        <f t="shared" si="5"/>
        <v>0</v>
      </c>
      <c r="M25">
        <f t="shared" si="5"/>
        <v>0</v>
      </c>
      <c r="N25">
        <f t="shared" si="5"/>
        <v>0</v>
      </c>
      <c r="O25">
        <f t="shared" si="5"/>
        <v>0</v>
      </c>
      <c r="P25">
        <f t="shared" si="5"/>
        <v>35</v>
      </c>
      <c r="Q25">
        <f t="shared" si="5"/>
        <v>0</v>
      </c>
      <c r="R25">
        <f t="shared" si="5"/>
        <v>0</v>
      </c>
      <c r="U25">
        <f t="shared" si="1"/>
        <v>1</v>
      </c>
      <c r="V25">
        <f t="shared" si="2"/>
        <v>0</v>
      </c>
      <c r="W25">
        <f t="shared" si="3"/>
        <v>0</v>
      </c>
      <c r="X25">
        <f t="shared" si="4"/>
        <v>0</v>
      </c>
    </row>
    <row r="26" spans="1:24" ht="15">
      <c r="A26" s="1" t="s">
        <v>11</v>
      </c>
      <c r="B26" t="s">
        <v>24</v>
      </c>
      <c r="C26" s="6">
        <v>32</v>
      </c>
      <c r="D26">
        <v>11</v>
      </c>
      <c r="F26" t="s">
        <v>49</v>
      </c>
      <c r="G26">
        <f t="shared" si="5"/>
        <v>0</v>
      </c>
      <c r="H26">
        <f t="shared" si="5"/>
        <v>0</v>
      </c>
      <c r="I26">
        <f t="shared" si="5"/>
        <v>0</v>
      </c>
      <c r="J26">
        <f t="shared" si="5"/>
        <v>0</v>
      </c>
      <c r="K26">
        <f t="shared" si="5"/>
        <v>0</v>
      </c>
      <c r="L26">
        <f t="shared" si="5"/>
        <v>0</v>
      </c>
      <c r="M26">
        <f t="shared" si="5"/>
        <v>0</v>
      </c>
      <c r="N26">
        <f t="shared" si="5"/>
        <v>0</v>
      </c>
      <c r="O26">
        <f t="shared" si="5"/>
        <v>0</v>
      </c>
      <c r="P26">
        <f t="shared" si="5"/>
        <v>0</v>
      </c>
      <c r="Q26">
        <f t="shared" si="5"/>
        <v>32</v>
      </c>
      <c r="R26">
        <f t="shared" si="5"/>
        <v>0</v>
      </c>
      <c r="U26">
        <f t="shared" si="1"/>
        <v>1</v>
      </c>
      <c r="V26">
        <f t="shared" si="2"/>
        <v>0</v>
      </c>
      <c r="W26">
        <f t="shared" si="3"/>
        <v>0</v>
      </c>
      <c r="X26">
        <f t="shared" si="4"/>
        <v>0</v>
      </c>
    </row>
    <row r="27" spans="1:24" ht="15">
      <c r="A27" s="1" t="s">
        <v>10</v>
      </c>
      <c r="B27" t="s">
        <v>25</v>
      </c>
      <c r="C27" s="6">
        <v>28</v>
      </c>
      <c r="D27">
        <v>11</v>
      </c>
      <c r="F27" t="s">
        <v>49</v>
      </c>
      <c r="G27">
        <f t="shared" si="5"/>
        <v>0</v>
      </c>
      <c r="H27">
        <f t="shared" si="5"/>
        <v>0</v>
      </c>
      <c r="I27">
        <f t="shared" si="5"/>
        <v>0</v>
      </c>
      <c r="J27">
        <f t="shared" si="5"/>
        <v>0</v>
      </c>
      <c r="K27">
        <f t="shared" si="5"/>
        <v>0</v>
      </c>
      <c r="L27">
        <f t="shared" si="5"/>
        <v>0</v>
      </c>
      <c r="M27">
        <f t="shared" si="5"/>
        <v>0</v>
      </c>
      <c r="N27">
        <f t="shared" si="5"/>
        <v>0</v>
      </c>
      <c r="O27">
        <f t="shared" si="5"/>
        <v>0</v>
      </c>
      <c r="P27">
        <f t="shared" si="5"/>
        <v>0</v>
      </c>
      <c r="Q27">
        <f t="shared" si="5"/>
        <v>28</v>
      </c>
      <c r="R27">
        <f t="shared" si="5"/>
        <v>0</v>
      </c>
      <c r="U27">
        <f t="shared" si="1"/>
        <v>0</v>
      </c>
      <c r="V27">
        <f t="shared" si="2"/>
        <v>0</v>
      </c>
      <c r="W27">
        <f t="shared" si="3"/>
        <v>1</v>
      </c>
      <c r="X27">
        <f t="shared" si="4"/>
        <v>0</v>
      </c>
    </row>
    <row r="28" spans="1:24" ht="15">
      <c r="A28" s="1" t="s">
        <v>16</v>
      </c>
      <c r="B28" t="s">
        <v>27</v>
      </c>
      <c r="C28" s="6">
        <v>28</v>
      </c>
      <c r="D28">
        <v>12</v>
      </c>
      <c r="F28" t="s">
        <v>50</v>
      </c>
      <c r="G28">
        <f t="shared" si="5"/>
        <v>0</v>
      </c>
      <c r="H28">
        <f t="shared" si="5"/>
        <v>0</v>
      </c>
      <c r="I28">
        <f t="shared" si="5"/>
        <v>0</v>
      </c>
      <c r="J28">
        <f t="shared" si="5"/>
        <v>0</v>
      </c>
      <c r="K28">
        <f t="shared" si="5"/>
        <v>0</v>
      </c>
      <c r="L28">
        <f t="shared" si="5"/>
        <v>0</v>
      </c>
      <c r="M28">
        <f t="shared" si="5"/>
        <v>0</v>
      </c>
      <c r="N28">
        <f t="shared" si="5"/>
        <v>0</v>
      </c>
      <c r="O28">
        <f t="shared" si="5"/>
        <v>0</v>
      </c>
      <c r="P28">
        <f t="shared" si="5"/>
        <v>0</v>
      </c>
      <c r="Q28">
        <f t="shared" si="5"/>
        <v>0</v>
      </c>
      <c r="R28">
        <f t="shared" si="5"/>
        <v>28</v>
      </c>
      <c r="U28">
        <f t="shared" si="1"/>
        <v>0</v>
      </c>
      <c r="V28">
        <f t="shared" si="2"/>
        <v>1</v>
      </c>
      <c r="W28">
        <f t="shared" si="3"/>
        <v>0</v>
      </c>
      <c r="X28">
        <f t="shared" si="4"/>
        <v>0</v>
      </c>
    </row>
    <row r="29" spans="1:24" ht="15">
      <c r="A29" s="1" t="s">
        <v>17</v>
      </c>
      <c r="B29" t="s">
        <v>24</v>
      </c>
      <c r="C29" s="6">
        <v>36</v>
      </c>
      <c r="D29">
        <v>12</v>
      </c>
      <c r="F29" t="s">
        <v>50</v>
      </c>
      <c r="G29">
        <f t="shared" si="5"/>
        <v>0</v>
      </c>
      <c r="H29">
        <f t="shared" si="5"/>
        <v>0</v>
      </c>
      <c r="I29">
        <f t="shared" si="5"/>
        <v>0</v>
      </c>
      <c r="J29">
        <f t="shared" si="5"/>
        <v>0</v>
      </c>
      <c r="K29">
        <f t="shared" si="5"/>
        <v>0</v>
      </c>
      <c r="L29">
        <f t="shared" si="5"/>
        <v>0</v>
      </c>
      <c r="M29">
        <f t="shared" si="5"/>
        <v>0</v>
      </c>
      <c r="N29">
        <f t="shared" si="5"/>
        <v>0</v>
      </c>
      <c r="O29">
        <f t="shared" si="5"/>
        <v>0</v>
      </c>
      <c r="P29">
        <f t="shared" si="5"/>
        <v>0</v>
      </c>
      <c r="Q29">
        <f t="shared" si="5"/>
        <v>0</v>
      </c>
      <c r="R29">
        <f t="shared" si="5"/>
        <v>36</v>
      </c>
      <c r="U29">
        <f t="shared" si="1"/>
        <v>1</v>
      </c>
      <c r="V29">
        <f t="shared" si="2"/>
        <v>0</v>
      </c>
      <c r="W29">
        <f t="shared" si="3"/>
        <v>0</v>
      </c>
      <c r="X29">
        <f t="shared" si="4"/>
        <v>0</v>
      </c>
    </row>
    <row r="30" spans="1:24" ht="15">
      <c r="A30" s="1" t="s">
        <v>19</v>
      </c>
      <c r="B30" t="s">
        <v>24</v>
      </c>
      <c r="C30" s="6">
        <v>99</v>
      </c>
      <c r="G30">
        <f t="shared" si="5"/>
        <v>0</v>
      </c>
      <c r="H30">
        <f t="shared" si="5"/>
        <v>0</v>
      </c>
      <c r="I30">
        <f t="shared" si="5"/>
        <v>0</v>
      </c>
      <c r="J30">
        <f t="shared" si="5"/>
        <v>0</v>
      </c>
      <c r="K30">
        <f t="shared" si="5"/>
        <v>0</v>
      </c>
      <c r="L30">
        <f t="shared" si="5"/>
        <v>0</v>
      </c>
      <c r="M30">
        <f t="shared" si="5"/>
        <v>0</v>
      </c>
      <c r="N30">
        <f t="shared" si="5"/>
        <v>0</v>
      </c>
      <c r="O30">
        <f t="shared" si="5"/>
        <v>0</v>
      </c>
      <c r="P30">
        <f t="shared" si="5"/>
        <v>0</v>
      </c>
      <c r="Q30">
        <f t="shared" si="5"/>
        <v>0</v>
      </c>
      <c r="R30">
        <f t="shared" si="5"/>
        <v>0</v>
      </c>
      <c r="U30">
        <f t="shared" si="1"/>
        <v>1</v>
      </c>
      <c r="V30">
        <f t="shared" si="2"/>
        <v>0</v>
      </c>
      <c r="W30">
        <f t="shared" si="3"/>
        <v>0</v>
      </c>
      <c r="X30">
        <f t="shared" si="4"/>
        <v>0</v>
      </c>
    </row>
    <row r="31" spans="1:24" ht="15">
      <c r="A31" s="1" t="s">
        <v>23</v>
      </c>
      <c r="B31" t="s">
        <v>28</v>
      </c>
      <c r="F31" t="s">
        <v>34</v>
      </c>
      <c r="G31">
        <f>SUM(G6:G30)</f>
        <v>67</v>
      </c>
      <c r="H31">
        <f aca="true" t="shared" si="6" ref="H31:R31">SUM(H6:H30)</f>
        <v>66</v>
      </c>
      <c r="I31">
        <f t="shared" si="6"/>
        <v>56</v>
      </c>
      <c r="J31">
        <f t="shared" si="6"/>
        <v>61</v>
      </c>
      <c r="K31">
        <f t="shared" si="6"/>
        <v>70</v>
      </c>
      <c r="L31">
        <f t="shared" si="6"/>
        <v>56</v>
      </c>
      <c r="M31">
        <f t="shared" si="6"/>
        <v>57</v>
      </c>
      <c r="N31">
        <f t="shared" si="6"/>
        <v>63</v>
      </c>
      <c r="O31">
        <f t="shared" si="6"/>
        <v>63</v>
      </c>
      <c r="P31">
        <f t="shared" si="6"/>
        <v>60</v>
      </c>
      <c r="Q31">
        <f t="shared" si="6"/>
        <v>60</v>
      </c>
      <c r="R31">
        <f t="shared" si="6"/>
        <v>64</v>
      </c>
      <c r="U31">
        <f t="shared" si="1"/>
        <v>0</v>
      </c>
      <c r="V31">
        <f t="shared" si="2"/>
        <v>0</v>
      </c>
      <c r="W31">
        <f t="shared" si="3"/>
        <v>0</v>
      </c>
      <c r="X31">
        <f t="shared" si="4"/>
        <v>0</v>
      </c>
    </row>
    <row r="32" spans="6:24" ht="15">
      <c r="F32" s="5" t="s">
        <v>36</v>
      </c>
      <c r="G32" s="5">
        <f>$K$31-G31</f>
        <v>3</v>
      </c>
      <c r="H32" s="5">
        <f aca="true" t="shared" si="7" ref="H32:R32">$K$31-H31</f>
        <v>4</v>
      </c>
      <c r="I32" s="5">
        <f t="shared" si="7"/>
        <v>14</v>
      </c>
      <c r="J32" s="5">
        <f t="shared" si="7"/>
        <v>9</v>
      </c>
      <c r="K32" s="5">
        <f t="shared" si="7"/>
        <v>0</v>
      </c>
      <c r="L32" s="5">
        <f t="shared" si="7"/>
        <v>14</v>
      </c>
      <c r="M32" s="5">
        <f t="shared" si="7"/>
        <v>13</v>
      </c>
      <c r="N32" s="5">
        <f t="shared" si="7"/>
        <v>7</v>
      </c>
      <c r="O32" s="5">
        <f t="shared" si="7"/>
        <v>7</v>
      </c>
      <c r="P32" s="5">
        <f t="shared" si="7"/>
        <v>10</v>
      </c>
      <c r="Q32" s="5">
        <f t="shared" si="7"/>
        <v>10</v>
      </c>
      <c r="R32" s="5">
        <f t="shared" si="7"/>
        <v>6</v>
      </c>
      <c r="U32">
        <f>SUM(U6:U31)</f>
        <v>13</v>
      </c>
      <c r="V32">
        <f>SUM(V6:V31)</f>
        <v>6</v>
      </c>
      <c r="W32">
        <f>SUM(W6:W31)</f>
        <v>4</v>
      </c>
      <c r="X32">
        <f>SUM(X6:X31)</f>
        <v>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F12" sqref="F12"/>
    </sheetView>
  </sheetViews>
  <sheetFormatPr defaultColWidth="11.421875" defaultRowHeight="15"/>
  <cols>
    <col min="2" max="2" width="26.57421875" style="0" customWidth="1"/>
    <col min="3" max="3" width="24.00390625" style="0" customWidth="1"/>
    <col min="4" max="4" width="43.7109375" style="0" bestFit="1" customWidth="1"/>
    <col min="5" max="5" width="5.57421875" style="0" bestFit="1" customWidth="1"/>
    <col min="6" max="6" width="13.8515625" style="0" bestFit="1" customWidth="1"/>
    <col min="7" max="7" width="10.8515625" style="0" customWidth="1"/>
    <col min="8" max="8" width="17.00390625" style="0" bestFit="1" customWidth="1"/>
  </cols>
  <sheetData>
    <row r="2" spans="1:10" ht="15">
      <c r="A2" s="7" t="s">
        <v>33</v>
      </c>
      <c r="B2" s="7" t="s">
        <v>57</v>
      </c>
      <c r="C2" s="7" t="s">
        <v>58</v>
      </c>
      <c r="D2" s="7" t="s">
        <v>59</v>
      </c>
      <c r="E2" s="7" t="s">
        <v>66</v>
      </c>
      <c r="F2" s="7" t="s">
        <v>60</v>
      </c>
      <c r="G2" s="7" t="s">
        <v>61</v>
      </c>
      <c r="H2" s="7" t="s">
        <v>65</v>
      </c>
      <c r="I2" s="7" t="s">
        <v>60</v>
      </c>
      <c r="J2" s="7" t="s">
        <v>61</v>
      </c>
    </row>
    <row r="3" spans="1:10" ht="15">
      <c r="A3">
        <v>1</v>
      </c>
      <c r="B3" t="s">
        <v>52</v>
      </c>
      <c r="C3" s="1" t="s">
        <v>20</v>
      </c>
      <c r="D3" s="1" t="s">
        <v>4</v>
      </c>
      <c r="E3" s="1" t="str">
        <f>13&amp;":0"&amp;H3</f>
        <v>13:03</v>
      </c>
      <c r="F3">
        <v>67</v>
      </c>
      <c r="G3" s="8">
        <v>0.5902777777777778</v>
      </c>
      <c r="H3">
        <v>3</v>
      </c>
      <c r="I3">
        <v>67</v>
      </c>
      <c r="J3">
        <f>SUM(H3:I3)</f>
        <v>70</v>
      </c>
    </row>
    <row r="4" spans="1:10" ht="15">
      <c r="A4">
        <v>2</v>
      </c>
      <c r="B4" t="s">
        <v>40</v>
      </c>
      <c r="C4" s="1" t="s">
        <v>2</v>
      </c>
      <c r="D4" s="1" t="s">
        <v>13</v>
      </c>
      <c r="E4" s="1" t="str">
        <f>13&amp;":0"&amp;H4</f>
        <v>13:04</v>
      </c>
      <c r="F4">
        <v>66</v>
      </c>
      <c r="G4" s="8">
        <v>0.5902777777777778</v>
      </c>
      <c r="H4">
        <v>4</v>
      </c>
      <c r="I4">
        <v>66</v>
      </c>
      <c r="J4">
        <f aca="true" t="shared" si="0" ref="J4:J14">SUM(H4:I4)</f>
        <v>70</v>
      </c>
    </row>
    <row r="5" spans="1:10" ht="15">
      <c r="A5">
        <v>3</v>
      </c>
      <c r="B5" t="s">
        <v>55</v>
      </c>
      <c r="C5" s="1" t="s">
        <v>0</v>
      </c>
      <c r="D5" s="1" t="s">
        <v>15</v>
      </c>
      <c r="E5" s="1" t="str">
        <f>13&amp;":"&amp;H5</f>
        <v>13:14</v>
      </c>
      <c r="F5">
        <v>56</v>
      </c>
      <c r="G5" s="8">
        <v>0.590277777777778</v>
      </c>
      <c r="H5">
        <v>14</v>
      </c>
      <c r="I5">
        <v>56</v>
      </c>
      <c r="J5">
        <f t="shared" si="0"/>
        <v>70</v>
      </c>
    </row>
    <row r="6" spans="1:10" ht="15">
      <c r="A6">
        <v>4</v>
      </c>
      <c r="B6" t="s">
        <v>42</v>
      </c>
      <c r="C6" s="1" t="s">
        <v>51</v>
      </c>
      <c r="D6" s="1" t="s">
        <v>5</v>
      </c>
      <c r="E6" s="1" t="str">
        <f>13&amp;":0"&amp;H6</f>
        <v>13:09</v>
      </c>
      <c r="F6">
        <v>61</v>
      </c>
      <c r="G6" s="8">
        <v>0.590277777777778</v>
      </c>
      <c r="H6">
        <v>9</v>
      </c>
      <c r="I6">
        <v>61</v>
      </c>
      <c r="J6">
        <f t="shared" si="0"/>
        <v>70</v>
      </c>
    </row>
    <row r="7" spans="1:10" ht="15">
      <c r="A7">
        <v>5</v>
      </c>
      <c r="B7" t="s">
        <v>53</v>
      </c>
      <c r="C7" s="1" t="s">
        <v>38</v>
      </c>
      <c r="D7" s="1" t="s">
        <v>76</v>
      </c>
      <c r="E7" s="1" t="str">
        <f>13&amp;":0"&amp;H7</f>
        <v>13:00</v>
      </c>
      <c r="F7">
        <v>70</v>
      </c>
      <c r="G7" s="8">
        <v>0.590277777777778</v>
      </c>
      <c r="H7">
        <v>0</v>
      </c>
      <c r="I7">
        <v>70</v>
      </c>
      <c r="J7">
        <f t="shared" si="0"/>
        <v>70</v>
      </c>
    </row>
    <row r="8" spans="1:10" ht="15">
      <c r="A8">
        <v>6</v>
      </c>
      <c r="B8" t="s">
        <v>56</v>
      </c>
      <c r="C8" s="1" t="s">
        <v>21</v>
      </c>
      <c r="D8" s="1" t="s">
        <v>63</v>
      </c>
      <c r="E8" s="1" t="str">
        <f>13&amp;":"&amp;H8</f>
        <v>13:14</v>
      </c>
      <c r="F8">
        <v>56</v>
      </c>
      <c r="G8" s="8">
        <v>0.590277777777778</v>
      </c>
      <c r="H8">
        <v>14</v>
      </c>
      <c r="I8">
        <v>56</v>
      </c>
      <c r="J8">
        <f t="shared" si="0"/>
        <v>70</v>
      </c>
    </row>
    <row r="9" spans="1:10" ht="15">
      <c r="A9">
        <v>7</v>
      </c>
      <c r="B9" t="s">
        <v>45</v>
      </c>
      <c r="C9" s="1" t="s">
        <v>1</v>
      </c>
      <c r="D9" s="1" t="s">
        <v>77</v>
      </c>
      <c r="E9" s="1" t="str">
        <f>13&amp;":"&amp;H9</f>
        <v>13:13</v>
      </c>
      <c r="F9">
        <v>57</v>
      </c>
      <c r="G9" s="8">
        <v>0.590277777777778</v>
      </c>
      <c r="H9">
        <v>13</v>
      </c>
      <c r="I9">
        <v>57</v>
      </c>
      <c r="J9">
        <f t="shared" si="0"/>
        <v>70</v>
      </c>
    </row>
    <row r="10" spans="1:10" ht="15">
      <c r="A10">
        <v>8</v>
      </c>
      <c r="B10" t="s">
        <v>46</v>
      </c>
      <c r="C10" s="1" t="s">
        <v>3</v>
      </c>
      <c r="D10" s="1" t="s">
        <v>12</v>
      </c>
      <c r="E10" s="1" t="str">
        <f>13&amp;":0"&amp;H10</f>
        <v>13:07</v>
      </c>
      <c r="F10">
        <v>63</v>
      </c>
      <c r="G10" s="8">
        <v>0.590277777777778</v>
      </c>
      <c r="H10">
        <v>7</v>
      </c>
      <c r="I10">
        <v>63</v>
      </c>
      <c r="J10">
        <f t="shared" si="0"/>
        <v>70</v>
      </c>
    </row>
    <row r="11" spans="1:10" ht="15">
      <c r="A11">
        <v>9</v>
      </c>
      <c r="B11" t="s">
        <v>47</v>
      </c>
      <c r="C11" s="1" t="s">
        <v>7</v>
      </c>
      <c r="D11" s="1" t="s">
        <v>8</v>
      </c>
      <c r="E11" s="1" t="str">
        <f>13&amp;":0"&amp;H11</f>
        <v>13:07</v>
      </c>
      <c r="F11">
        <v>63</v>
      </c>
      <c r="G11" s="8">
        <v>0.590277777777778</v>
      </c>
      <c r="H11">
        <v>7</v>
      </c>
      <c r="I11">
        <v>63</v>
      </c>
      <c r="J11">
        <f t="shared" si="0"/>
        <v>70</v>
      </c>
    </row>
    <row r="12" spans="1:10" ht="15">
      <c r="A12">
        <v>10</v>
      </c>
      <c r="B12" t="s">
        <v>54</v>
      </c>
      <c r="C12" s="1" t="s">
        <v>18</v>
      </c>
      <c r="D12" s="1" t="s">
        <v>9</v>
      </c>
      <c r="E12" s="1" t="str">
        <f>13&amp;":"&amp;H12</f>
        <v>13:10</v>
      </c>
      <c r="F12">
        <v>60</v>
      </c>
      <c r="G12" s="8">
        <v>0.590277777777778</v>
      </c>
      <c r="H12">
        <v>10</v>
      </c>
      <c r="I12">
        <v>60</v>
      </c>
      <c r="J12">
        <f t="shared" si="0"/>
        <v>70</v>
      </c>
    </row>
    <row r="13" spans="1:10" ht="15">
      <c r="A13">
        <v>11</v>
      </c>
      <c r="B13" t="s">
        <v>49</v>
      </c>
      <c r="C13" s="1" t="s">
        <v>11</v>
      </c>
      <c r="D13" s="1" t="s">
        <v>10</v>
      </c>
      <c r="E13" s="1" t="str">
        <f>13&amp;":"&amp;H13</f>
        <v>13:10</v>
      </c>
      <c r="F13">
        <v>60</v>
      </c>
      <c r="G13" s="8">
        <v>0.590277777777778</v>
      </c>
      <c r="H13">
        <v>10</v>
      </c>
      <c r="I13">
        <v>60</v>
      </c>
      <c r="J13">
        <f t="shared" si="0"/>
        <v>70</v>
      </c>
    </row>
    <row r="14" spans="1:10" ht="15">
      <c r="A14">
        <v>12</v>
      </c>
      <c r="B14" t="s">
        <v>50</v>
      </c>
      <c r="C14" s="1" t="s">
        <v>64</v>
      </c>
      <c r="D14" s="1" t="s">
        <v>62</v>
      </c>
      <c r="E14" s="1" t="str">
        <f>13&amp;":0"&amp;H14</f>
        <v>13:06</v>
      </c>
      <c r="F14">
        <v>64</v>
      </c>
      <c r="G14" s="8">
        <v>0.590277777777778</v>
      </c>
      <c r="H14">
        <v>6</v>
      </c>
      <c r="I14">
        <v>64</v>
      </c>
      <c r="J14">
        <f t="shared" si="0"/>
        <v>70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"/>
  <sheetViews>
    <sheetView tabSelected="1" zoomScalePageLayoutView="0" workbookViewId="0" topLeftCell="A1">
      <selection activeCell="J18" sqref="J18"/>
    </sheetView>
  </sheetViews>
  <sheetFormatPr defaultColWidth="11.421875" defaultRowHeight="15"/>
  <cols>
    <col min="1" max="1" width="13.7109375" style="0" customWidth="1"/>
    <col min="2" max="2" width="22.00390625" style="0" bestFit="1" customWidth="1"/>
    <col min="3" max="3" width="24.57421875" style="0" bestFit="1" customWidth="1"/>
    <col min="4" max="4" width="5.57421875" style="0" bestFit="1" customWidth="1"/>
    <col min="5" max="7" width="8.57421875" style="0" bestFit="1" customWidth="1"/>
    <col min="8" max="8" width="6.140625" style="0" bestFit="1" customWidth="1"/>
    <col min="9" max="9" width="5.421875" style="0" bestFit="1" customWidth="1"/>
    <col min="10" max="10" width="7.28125" style="0" bestFit="1" customWidth="1"/>
    <col min="11" max="11" width="7.57421875" style="0" bestFit="1" customWidth="1"/>
    <col min="12" max="12" width="40.57421875" style="0" customWidth="1"/>
  </cols>
  <sheetData>
    <row r="2" ht="26.25">
      <c r="A2" s="9" t="s">
        <v>86</v>
      </c>
    </row>
    <row r="3" ht="26.25">
      <c r="A3" s="9"/>
    </row>
    <row r="4" spans="1:12" ht="30">
      <c r="A4" s="20" t="s">
        <v>57</v>
      </c>
      <c r="B4" s="20" t="s">
        <v>58</v>
      </c>
      <c r="C4" s="20" t="s">
        <v>59</v>
      </c>
      <c r="D4" s="21" t="s">
        <v>66</v>
      </c>
      <c r="E4" s="34" t="s">
        <v>94</v>
      </c>
      <c r="F4" s="34" t="s">
        <v>95</v>
      </c>
      <c r="G4" s="34" t="s">
        <v>96</v>
      </c>
      <c r="H4" s="38" t="s">
        <v>83</v>
      </c>
      <c r="I4" s="39" t="s">
        <v>98</v>
      </c>
      <c r="J4" s="22" t="s">
        <v>87</v>
      </c>
      <c r="K4" s="22" t="s">
        <v>88</v>
      </c>
      <c r="L4" s="26" t="s">
        <v>92</v>
      </c>
    </row>
    <row r="5" spans="1:12" s="33" customFormat="1" ht="30">
      <c r="A5" s="27" t="s">
        <v>53</v>
      </c>
      <c r="B5" s="28" t="s">
        <v>38</v>
      </c>
      <c r="C5" s="29" t="s">
        <v>93</v>
      </c>
      <c r="D5" s="30" t="s">
        <v>71</v>
      </c>
      <c r="E5" s="31">
        <v>21.03</v>
      </c>
      <c r="F5" s="31">
        <v>39.17</v>
      </c>
      <c r="G5" s="31">
        <v>64.3</v>
      </c>
      <c r="H5" s="31">
        <v>91.14</v>
      </c>
      <c r="I5" s="31"/>
      <c r="J5" s="28">
        <v>70</v>
      </c>
      <c r="K5" s="31">
        <v>91.14</v>
      </c>
      <c r="L5" s="32"/>
    </row>
    <row r="6" spans="1:12" ht="15">
      <c r="A6" s="17" t="s">
        <v>52</v>
      </c>
      <c r="B6" s="18" t="s">
        <v>20</v>
      </c>
      <c r="C6" s="18" t="s">
        <v>4</v>
      </c>
      <c r="D6" s="19" t="s">
        <v>67</v>
      </c>
      <c r="E6" s="35">
        <v>15.26</v>
      </c>
      <c r="F6" s="37">
        <v>40.28</v>
      </c>
      <c r="G6" s="35">
        <v>52.35</v>
      </c>
      <c r="H6" s="37">
        <v>75.5</v>
      </c>
      <c r="I6" s="40">
        <v>7</v>
      </c>
      <c r="J6" s="18">
        <v>67</v>
      </c>
      <c r="K6" s="23">
        <v>72.5</v>
      </c>
      <c r="L6" s="24" t="s">
        <v>97</v>
      </c>
    </row>
    <row r="7" spans="1:12" ht="15">
      <c r="A7" s="17" t="s">
        <v>40</v>
      </c>
      <c r="B7" s="18" t="s">
        <v>2</v>
      </c>
      <c r="C7" s="18" t="s">
        <v>13</v>
      </c>
      <c r="D7" s="19" t="s">
        <v>68</v>
      </c>
      <c r="E7" s="23">
        <v>18.29</v>
      </c>
      <c r="F7" s="23">
        <v>41.17</v>
      </c>
      <c r="G7" s="23">
        <v>56.55</v>
      </c>
      <c r="H7" s="23">
        <v>76.09</v>
      </c>
      <c r="I7" s="41">
        <v>8</v>
      </c>
      <c r="J7" s="18">
        <v>66</v>
      </c>
      <c r="K7" s="23">
        <v>72.09</v>
      </c>
      <c r="L7" s="24"/>
    </row>
    <row r="8" spans="1:12" ht="15">
      <c r="A8" s="17" t="s">
        <v>50</v>
      </c>
      <c r="B8" s="18" t="s">
        <v>64</v>
      </c>
      <c r="C8" s="18" t="s">
        <v>62</v>
      </c>
      <c r="D8" s="19" t="s">
        <v>75</v>
      </c>
      <c r="E8" s="23">
        <v>28.06</v>
      </c>
      <c r="F8" s="23">
        <v>42.12</v>
      </c>
      <c r="G8" s="23">
        <v>58.46</v>
      </c>
      <c r="H8" s="23">
        <v>72.07</v>
      </c>
      <c r="I8" s="41">
        <v>4</v>
      </c>
      <c r="J8" s="36">
        <v>64</v>
      </c>
      <c r="K8" s="35">
        <v>66.07</v>
      </c>
      <c r="L8" s="24" t="s">
        <v>91</v>
      </c>
    </row>
    <row r="9" spans="1:12" ht="15">
      <c r="A9" s="17" t="s">
        <v>46</v>
      </c>
      <c r="B9" s="18" t="s">
        <v>3</v>
      </c>
      <c r="C9" s="18" t="s">
        <v>12</v>
      </c>
      <c r="D9" s="19" t="s">
        <v>73</v>
      </c>
      <c r="E9" s="23">
        <v>25.28</v>
      </c>
      <c r="F9" s="23">
        <v>40.35</v>
      </c>
      <c r="G9" s="23">
        <v>59.47</v>
      </c>
      <c r="H9" s="23">
        <v>75.04</v>
      </c>
      <c r="I9" s="41">
        <v>6</v>
      </c>
      <c r="J9" s="18">
        <v>63</v>
      </c>
      <c r="K9" s="23">
        <v>68.04</v>
      </c>
      <c r="L9" s="24"/>
    </row>
    <row r="10" spans="1:12" ht="15">
      <c r="A10" s="17" t="s">
        <v>47</v>
      </c>
      <c r="B10" s="18" t="s">
        <v>7</v>
      </c>
      <c r="C10" s="18" t="s">
        <v>8</v>
      </c>
      <c r="D10" s="19" t="s">
        <v>73</v>
      </c>
      <c r="E10" s="23">
        <v>25</v>
      </c>
      <c r="F10" s="23">
        <v>38.09</v>
      </c>
      <c r="G10" s="23">
        <v>52.42</v>
      </c>
      <c r="H10" s="35">
        <v>63.53</v>
      </c>
      <c r="I10" s="42">
        <v>1</v>
      </c>
      <c r="J10" s="18">
        <v>63</v>
      </c>
      <c r="K10" s="23">
        <v>56.53</v>
      </c>
      <c r="L10" s="25" t="s">
        <v>89</v>
      </c>
    </row>
    <row r="11" spans="1:12" ht="15">
      <c r="A11" s="17" t="s">
        <v>42</v>
      </c>
      <c r="B11" s="18" t="s">
        <v>51</v>
      </c>
      <c r="C11" s="18" t="s">
        <v>5</v>
      </c>
      <c r="D11" s="19" t="s">
        <v>70</v>
      </c>
      <c r="E11" s="23">
        <v>22.58</v>
      </c>
      <c r="F11" s="23">
        <v>42.4</v>
      </c>
      <c r="G11" s="23">
        <v>58.48</v>
      </c>
      <c r="H11" s="23">
        <v>76.24</v>
      </c>
      <c r="I11" s="41">
        <v>9</v>
      </c>
      <c r="J11" s="18">
        <v>61</v>
      </c>
      <c r="K11" s="23">
        <v>67.24</v>
      </c>
      <c r="L11" s="24"/>
    </row>
    <row r="12" spans="1:12" ht="15">
      <c r="A12" s="17" t="s">
        <v>54</v>
      </c>
      <c r="B12" s="18" t="s">
        <v>18</v>
      </c>
      <c r="C12" s="18" t="s">
        <v>9</v>
      </c>
      <c r="D12" s="19" t="s">
        <v>74</v>
      </c>
      <c r="E12" s="23">
        <v>31</v>
      </c>
      <c r="F12" s="23">
        <v>46.13</v>
      </c>
      <c r="G12" s="23">
        <v>68.35</v>
      </c>
      <c r="H12" s="23">
        <v>74.35</v>
      </c>
      <c r="I12" s="41">
        <v>5</v>
      </c>
      <c r="J12" s="18">
        <v>60</v>
      </c>
      <c r="K12" s="23">
        <v>64.35</v>
      </c>
      <c r="L12" s="24"/>
    </row>
    <row r="13" spans="1:12" ht="15">
      <c r="A13" s="17" t="s">
        <v>49</v>
      </c>
      <c r="B13" s="18" t="s">
        <v>11</v>
      </c>
      <c r="C13" s="18" t="s">
        <v>10</v>
      </c>
      <c r="D13" s="19" t="s">
        <v>74</v>
      </c>
      <c r="E13" s="23">
        <v>22.42</v>
      </c>
      <c r="F13" s="23">
        <v>41.12</v>
      </c>
      <c r="G13" s="23">
        <v>55.35</v>
      </c>
      <c r="H13" s="23">
        <v>65.3</v>
      </c>
      <c r="I13" s="41">
        <v>2</v>
      </c>
      <c r="J13" s="18">
        <v>60</v>
      </c>
      <c r="K13" s="23">
        <v>55.3</v>
      </c>
      <c r="L13" s="24"/>
    </row>
    <row r="14" spans="1:12" ht="15">
      <c r="A14" s="17" t="s">
        <v>55</v>
      </c>
      <c r="B14" s="18" t="s">
        <v>0</v>
      </c>
      <c r="C14" s="18" t="s">
        <v>15</v>
      </c>
      <c r="D14" s="19" t="s">
        <v>69</v>
      </c>
      <c r="E14" s="23">
        <v>29.06</v>
      </c>
      <c r="F14" s="23">
        <v>41.5</v>
      </c>
      <c r="G14" s="23">
        <v>52.42</v>
      </c>
      <c r="H14" s="23">
        <v>66.3</v>
      </c>
      <c r="I14" s="41">
        <v>3</v>
      </c>
      <c r="J14" s="18">
        <v>56</v>
      </c>
      <c r="K14" s="35">
        <v>52.3</v>
      </c>
      <c r="L14" s="24" t="s">
        <v>90</v>
      </c>
    </row>
    <row r="15" spans="1:12" ht="15">
      <c r="A15" s="17" t="s">
        <v>85</v>
      </c>
      <c r="B15" s="18" t="s">
        <v>1</v>
      </c>
      <c r="C15" s="18" t="s">
        <v>63</v>
      </c>
      <c r="D15" s="19" t="s">
        <v>69</v>
      </c>
      <c r="E15" s="23">
        <v>27</v>
      </c>
      <c r="F15" s="23">
        <v>40.28</v>
      </c>
      <c r="G15" s="23">
        <v>56</v>
      </c>
      <c r="H15" s="23">
        <v>85.31</v>
      </c>
      <c r="I15" s="41">
        <v>10</v>
      </c>
      <c r="J15" s="18">
        <v>56</v>
      </c>
      <c r="K15" s="23">
        <v>71.31</v>
      </c>
      <c r="L15" s="24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21.57421875" style="0" customWidth="1"/>
    <col min="2" max="2" width="41.57421875" style="0" bestFit="1" customWidth="1"/>
    <col min="3" max="3" width="59.8515625" style="0" bestFit="1" customWidth="1"/>
    <col min="4" max="4" width="9.7109375" style="0" bestFit="1" customWidth="1"/>
    <col min="5" max="8" width="16.421875" style="0" bestFit="1" customWidth="1"/>
  </cols>
  <sheetData>
    <row r="3" ht="26.25">
      <c r="A3" s="9" t="s">
        <v>84</v>
      </c>
    </row>
    <row r="4" ht="26.25">
      <c r="A4" s="9"/>
    </row>
    <row r="5" spans="1:8" ht="28.5">
      <c r="A5" s="11" t="s">
        <v>57</v>
      </c>
      <c r="B5" s="11" t="s">
        <v>58</v>
      </c>
      <c r="C5" s="11" t="s">
        <v>59</v>
      </c>
      <c r="D5" s="12" t="s">
        <v>66</v>
      </c>
      <c r="E5" s="12" t="s">
        <v>80</v>
      </c>
      <c r="F5" s="12" t="s">
        <v>81</v>
      </c>
      <c r="G5" s="12" t="s">
        <v>82</v>
      </c>
      <c r="H5" s="13" t="s">
        <v>83</v>
      </c>
    </row>
    <row r="6" spans="1:8" ht="23.25">
      <c r="A6" s="14" t="s">
        <v>53</v>
      </c>
      <c r="B6" s="15" t="s">
        <v>38</v>
      </c>
      <c r="C6" s="15" t="s">
        <v>76</v>
      </c>
      <c r="D6" s="16" t="s">
        <v>71</v>
      </c>
      <c r="E6" s="10"/>
      <c r="F6" s="10"/>
      <c r="G6" s="10"/>
      <c r="H6" s="10"/>
    </row>
    <row r="7" spans="1:8" ht="23.25">
      <c r="A7" s="14" t="s">
        <v>52</v>
      </c>
      <c r="B7" s="15" t="s">
        <v>20</v>
      </c>
      <c r="C7" s="15" t="s">
        <v>4</v>
      </c>
      <c r="D7" s="16" t="s">
        <v>67</v>
      </c>
      <c r="E7" s="10"/>
      <c r="F7" s="10"/>
      <c r="G7" s="10"/>
      <c r="H7" s="10"/>
    </row>
    <row r="8" spans="1:8" ht="23.25">
      <c r="A8" s="14" t="s">
        <v>40</v>
      </c>
      <c r="B8" s="15" t="s">
        <v>2</v>
      </c>
      <c r="C8" s="15" t="s">
        <v>13</v>
      </c>
      <c r="D8" s="16" t="s">
        <v>68</v>
      </c>
      <c r="E8" s="10"/>
      <c r="F8" s="10"/>
      <c r="G8" s="10"/>
      <c r="H8" s="10"/>
    </row>
    <row r="9" spans="1:8" ht="23.25">
      <c r="A9" s="14" t="s">
        <v>50</v>
      </c>
      <c r="B9" s="15" t="s">
        <v>64</v>
      </c>
      <c r="C9" s="15" t="s">
        <v>62</v>
      </c>
      <c r="D9" s="16" t="s">
        <v>75</v>
      </c>
      <c r="E9" s="10"/>
      <c r="F9" s="10"/>
      <c r="G9" s="10"/>
      <c r="H9" s="10"/>
    </row>
    <row r="10" spans="1:8" ht="23.25">
      <c r="A10" s="14" t="s">
        <v>46</v>
      </c>
      <c r="B10" s="15" t="s">
        <v>3</v>
      </c>
      <c r="C10" s="15" t="s">
        <v>12</v>
      </c>
      <c r="D10" s="16" t="s">
        <v>73</v>
      </c>
      <c r="E10" s="10"/>
      <c r="F10" s="10"/>
      <c r="G10" s="10"/>
      <c r="H10" s="10"/>
    </row>
    <row r="11" spans="1:8" ht="23.25">
      <c r="A11" s="14" t="s">
        <v>47</v>
      </c>
      <c r="B11" s="15" t="s">
        <v>7</v>
      </c>
      <c r="C11" s="15" t="s">
        <v>8</v>
      </c>
      <c r="D11" s="16" t="s">
        <v>73</v>
      </c>
      <c r="E11" s="10"/>
      <c r="F11" s="10"/>
      <c r="G11" s="10"/>
      <c r="H11" s="10"/>
    </row>
    <row r="12" spans="1:8" ht="23.25">
      <c r="A12" s="14" t="s">
        <v>42</v>
      </c>
      <c r="B12" s="15" t="s">
        <v>51</v>
      </c>
      <c r="C12" s="15" t="s">
        <v>5</v>
      </c>
      <c r="D12" s="16" t="s">
        <v>70</v>
      </c>
      <c r="E12" s="10"/>
      <c r="F12" s="10"/>
      <c r="G12" s="10"/>
      <c r="H12" s="10"/>
    </row>
    <row r="13" spans="1:8" ht="23.25">
      <c r="A13" s="14" t="s">
        <v>54</v>
      </c>
      <c r="B13" s="15" t="s">
        <v>18</v>
      </c>
      <c r="C13" s="15" t="s">
        <v>9</v>
      </c>
      <c r="D13" s="16" t="s">
        <v>74</v>
      </c>
      <c r="E13" s="10"/>
      <c r="F13" s="10"/>
      <c r="G13" s="10"/>
      <c r="H13" s="10"/>
    </row>
    <row r="14" spans="1:8" ht="23.25">
      <c r="A14" s="14" t="s">
        <v>49</v>
      </c>
      <c r="B14" s="15" t="s">
        <v>11</v>
      </c>
      <c r="C14" s="15" t="s">
        <v>10</v>
      </c>
      <c r="D14" s="16" t="s">
        <v>74</v>
      </c>
      <c r="E14" s="10"/>
      <c r="F14" s="10"/>
      <c r="G14" s="10"/>
      <c r="H14" s="10"/>
    </row>
    <row r="15" spans="1:8" ht="23.25">
      <c r="A15" s="14" t="s">
        <v>45</v>
      </c>
      <c r="B15" s="15" t="s">
        <v>1</v>
      </c>
      <c r="C15" s="15" t="s">
        <v>77</v>
      </c>
      <c r="D15" s="16" t="s">
        <v>72</v>
      </c>
      <c r="E15" s="10"/>
      <c r="F15" s="10"/>
      <c r="G15" s="10"/>
      <c r="H15" s="10"/>
    </row>
    <row r="16" spans="1:8" ht="23.25">
      <c r="A16" s="14" t="s">
        <v>55</v>
      </c>
      <c r="B16" s="15" t="s">
        <v>0</v>
      </c>
      <c r="C16" s="15" t="s">
        <v>15</v>
      </c>
      <c r="D16" s="16" t="s">
        <v>69</v>
      </c>
      <c r="E16" s="10"/>
      <c r="F16" s="10"/>
      <c r="G16" s="10"/>
      <c r="H16" s="10"/>
    </row>
    <row r="17" spans="1:8" ht="23.25">
      <c r="A17" s="14" t="s">
        <v>56</v>
      </c>
      <c r="B17" s="15" t="s">
        <v>21</v>
      </c>
      <c r="C17" s="15" t="s">
        <v>63</v>
      </c>
      <c r="D17" s="16" t="s">
        <v>69</v>
      </c>
      <c r="E17" s="10"/>
      <c r="F17" s="10"/>
      <c r="G17" s="10"/>
      <c r="H17" s="10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jorstu</dc:creator>
  <cp:keywords/>
  <dc:description/>
  <cp:lastModifiedBy>jorstu</cp:lastModifiedBy>
  <cp:lastPrinted>2011-11-25T11:33:26Z</cp:lastPrinted>
  <dcterms:created xsi:type="dcterms:W3CDTF">2011-11-24T11:35:22Z</dcterms:created>
  <dcterms:modified xsi:type="dcterms:W3CDTF">2011-11-27T08:26:15Z</dcterms:modified>
  <cp:category/>
  <cp:version/>
  <cp:contentType/>
  <cp:contentStatus/>
</cp:coreProperties>
</file>